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0400" windowHeight="801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M24" i="1"/>
  <c r="P24" s="1"/>
  <c r="L24"/>
  <c r="K24"/>
  <c r="J24"/>
  <c r="I24"/>
  <c r="H24"/>
  <c r="D24"/>
  <c r="M23"/>
  <c r="L23"/>
  <c r="K23"/>
  <c r="J23"/>
  <c r="I23"/>
  <c r="H23"/>
  <c r="D23"/>
  <c r="O23" s="1"/>
  <c r="M22"/>
  <c r="L22"/>
  <c r="K22"/>
  <c r="N22" s="1"/>
  <c r="J22"/>
  <c r="I22"/>
  <c r="H22"/>
  <c r="D22"/>
  <c r="P22" s="1"/>
  <c r="M21"/>
  <c r="L21"/>
  <c r="K21"/>
  <c r="N21" s="1"/>
  <c r="J21"/>
  <c r="I21"/>
  <c r="H21"/>
  <c r="D21"/>
  <c r="O21" s="1"/>
  <c r="M20"/>
  <c r="L20"/>
  <c r="O20" s="1"/>
  <c r="K20"/>
  <c r="N20" s="1"/>
  <c r="J20"/>
  <c r="I20"/>
  <c r="H20"/>
  <c r="D20"/>
  <c r="P20" s="1"/>
  <c r="M19"/>
  <c r="L19"/>
  <c r="K19"/>
  <c r="J19"/>
  <c r="I19"/>
  <c r="H19"/>
  <c r="D19"/>
  <c r="O19" s="1"/>
  <c r="M18"/>
  <c r="L18"/>
  <c r="K18"/>
  <c r="N18" s="1"/>
  <c r="J18"/>
  <c r="I18"/>
  <c r="H18"/>
  <c r="D18"/>
  <c r="P18" s="1"/>
  <c r="M17"/>
  <c r="L17"/>
  <c r="K17"/>
  <c r="J17"/>
  <c r="I17"/>
  <c r="H17"/>
  <c r="D17"/>
  <c r="O17" s="1"/>
  <c r="M16"/>
  <c r="P16" s="1"/>
  <c r="L16"/>
  <c r="K16"/>
  <c r="J16"/>
  <c r="I16"/>
  <c r="H16"/>
  <c r="D16"/>
  <c r="M15"/>
  <c r="L15"/>
  <c r="O15" s="1"/>
  <c r="K15"/>
  <c r="J15"/>
  <c r="I15"/>
  <c r="H15"/>
  <c r="D15"/>
  <c r="M14"/>
  <c r="L14"/>
  <c r="K14"/>
  <c r="M13"/>
  <c r="L13"/>
  <c r="K13"/>
  <c r="M12"/>
  <c r="P12" s="1"/>
  <c r="L12"/>
  <c r="K12"/>
  <c r="J12"/>
  <c r="I12"/>
  <c r="H12"/>
  <c r="D12"/>
  <c r="M11"/>
  <c r="L11"/>
  <c r="O11" s="1"/>
  <c r="K11"/>
  <c r="J11"/>
  <c r="I11"/>
  <c r="H11"/>
  <c r="D11"/>
  <c r="M10"/>
  <c r="L10"/>
  <c r="K10"/>
  <c r="J10"/>
  <c r="I10"/>
  <c r="H10"/>
  <c r="D10"/>
  <c r="M9"/>
  <c r="L9"/>
  <c r="K9"/>
  <c r="J9"/>
  <c r="I9"/>
  <c r="H9"/>
  <c r="D9"/>
  <c r="M8"/>
  <c r="P8" s="1"/>
  <c r="L8"/>
  <c r="K8"/>
  <c r="J8"/>
  <c r="I8"/>
  <c r="H8"/>
  <c r="D8"/>
  <c r="M7"/>
  <c r="L7"/>
  <c r="O7" s="1"/>
  <c r="K7"/>
  <c r="J7"/>
  <c r="I7"/>
  <c r="H7"/>
  <c r="D7"/>
  <c r="M6"/>
  <c r="L6"/>
  <c r="K6"/>
  <c r="J6"/>
  <c r="I6"/>
  <c r="H6"/>
  <c r="D6"/>
  <c r="M5"/>
  <c r="L5"/>
  <c r="K5"/>
  <c r="J5"/>
  <c r="I5"/>
  <c r="H5"/>
  <c r="D5"/>
  <c r="O5" l="1"/>
  <c r="P6"/>
  <c r="N8"/>
  <c r="O9"/>
  <c r="P10"/>
  <c r="N12"/>
  <c r="N16"/>
  <c r="P21"/>
  <c r="N5"/>
  <c r="O6"/>
  <c r="P7"/>
  <c r="N9"/>
  <c r="O10"/>
  <c r="P11"/>
  <c r="P15"/>
  <c r="N17"/>
  <c r="N6"/>
  <c r="N10"/>
  <c r="N19"/>
  <c r="N23"/>
  <c r="O24"/>
  <c r="P5"/>
  <c r="N7"/>
  <c r="O8"/>
  <c r="P9"/>
  <c r="N11"/>
  <c r="O12"/>
  <c r="N15"/>
  <c r="O16"/>
  <c r="P17"/>
  <c r="N24"/>
  <c r="O18"/>
  <c r="P19"/>
  <c r="O22"/>
  <c r="P23"/>
</calcChain>
</file>

<file path=xl/sharedStrings.xml><?xml version="1.0" encoding="utf-8"?>
<sst xmlns="http://schemas.openxmlformats.org/spreadsheetml/2006/main" count="56" uniqueCount="39">
  <si>
    <t xml:space="preserve">Počet aut celkem za 24 hodin </t>
  </si>
  <si>
    <t>Nárůst počtu aut za 24 hodin ve výhledu vůči 2014</t>
  </si>
  <si>
    <t>Počet aut za 24 hodin na 1 pruh</t>
  </si>
  <si>
    <t>Nárůst hustoty provozu  v počtu aut  v 1 jízdní pruhu ve výhledu vůči 2014</t>
  </si>
  <si>
    <t>Stav 1</t>
  </si>
  <si>
    <t>Stav 2</t>
  </si>
  <si>
    <t>Stav 3</t>
  </si>
  <si>
    <t>Lokalita</t>
  </si>
  <si>
    <t>počet aut</t>
  </si>
  <si>
    <t>počet aut na 1 pruh</t>
  </si>
  <si>
    <t>Stávající stav, jen otevřen obchvat Písnice</t>
  </si>
  <si>
    <t>Obchvat Komořan vč. Obchvatu Písnice,  4 pruhy od Gen. Šišky k ulici U soutoku, dále dvoupruh, výjezd z Komořan na Zbraslav zaslepen</t>
  </si>
  <si>
    <t>Obchvat Komořan vč. Obchvatu Písnice,  4 pruhy od Gen. Šišky až po napojení na Pražský okruh, výjezd z Komořan na Zbraslav zaslepen</t>
  </si>
  <si>
    <t>Obchvat Komořan, 4 pruhy, výjezd na Zbraslav zaslepen</t>
  </si>
  <si>
    <t>Obchvat Komořan vč. Obchvatu Písnice,  4 pruhy od Gen. Šišky k ulici U soutoku, dále pod zámečkem dvoupruh, výjezd z Komořan na Zbraslav zaslepen</t>
  </si>
  <si>
    <t>Most závodu míru směr Zbraslav</t>
  </si>
  <si>
    <t>Zlepšení stavu</t>
  </si>
  <si>
    <t>Most závodu míru směr Komořany</t>
  </si>
  <si>
    <t>Zhoršení stavu do 15%</t>
  </si>
  <si>
    <t>Komořanská na vjezdu od Zbraslavi</t>
  </si>
  <si>
    <t>Zhoršení stavu nad 15%</t>
  </si>
  <si>
    <t>Komořanská na výjezdu na Zbraslav</t>
  </si>
  <si>
    <t>Komořanská pod Interpharmou směr do Prahy</t>
  </si>
  <si>
    <t>Komořanská pod Interpharmou směr do Komořan</t>
  </si>
  <si>
    <t>Komořanská u Cukrovaru směr Praha</t>
  </si>
  <si>
    <t>Komořanská u Cukrovaru směr Komořany</t>
  </si>
  <si>
    <t>Nová Komořanská pod zámečkem směr Praha</t>
  </si>
  <si>
    <t>Nelze počítat, protože komunikace nyní neexistuje, tedy provoz je 0. Nelze dělit nulou.</t>
  </si>
  <si>
    <t>Nová Komořanská pod zámečkem směr od Prahy</t>
  </si>
  <si>
    <t>Generála Šišky u Nádraží Modřany směr do centra</t>
  </si>
  <si>
    <t>Generála Šišky u Nádraží Modřany směr z centra</t>
  </si>
  <si>
    <t>Generála Šišky Tylova čtvrť směr do centra</t>
  </si>
  <si>
    <t>Generála Šišky Tylova čtvrť směr z centra</t>
  </si>
  <si>
    <t>Strakonická most přes Berounku směr Praha</t>
  </si>
  <si>
    <t>Strakonická most přes Berounku směr Zbraslav</t>
  </si>
  <si>
    <t>Pražský okruh - tunel od Točné směr Plzeň</t>
  </si>
  <si>
    <t>Pražský okruh - tunel od Točné směr Brno</t>
  </si>
  <si>
    <t>Pražský okruh - most směr Plzeň</t>
  </si>
  <si>
    <t>Pražský okruh - most směr Brno</t>
  </si>
</sst>
</file>

<file path=xl/styles.xml><?xml version="1.0" encoding="utf-8"?>
<styleSheet xmlns="http://schemas.openxmlformats.org/spreadsheetml/2006/main">
  <numFmts count="2">
    <numFmt numFmtId="43" formatCode="_-* #,##0.00\ _K_č_-;\-* #,##0.00\ _K_č_-;_-* &quot;-&quot;??\ _K_č_-;_-@_-"/>
    <numFmt numFmtId="164" formatCode="0_ ;\-0\ "/>
  </numFmts>
  <fonts count="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Fill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textRotation="90" wrapText="1"/>
    </xf>
    <xf numFmtId="0" fontId="0" fillId="0" borderId="20" xfId="0" applyFill="1" applyBorder="1"/>
    <xf numFmtId="0" fontId="0" fillId="0" borderId="20" xfId="0" applyFont="1" applyBorder="1"/>
    <xf numFmtId="0" fontId="0" fillId="0" borderId="21" xfId="0" applyFont="1" applyBorder="1"/>
    <xf numFmtId="0" fontId="0" fillId="0" borderId="22" xfId="0" applyBorder="1"/>
    <xf numFmtId="0" fontId="0" fillId="0" borderId="23" xfId="0" applyBorder="1"/>
    <xf numFmtId="9" fontId="0" fillId="0" borderId="23" xfId="2" applyFont="1" applyFill="1" applyBorder="1"/>
    <xf numFmtId="164" fontId="3" fillId="0" borderId="22" xfId="1" applyNumberFormat="1" applyFont="1" applyBorder="1"/>
    <xf numFmtId="164" fontId="3" fillId="0" borderId="23" xfId="1" applyNumberFormat="1" applyFont="1" applyBorder="1"/>
    <xf numFmtId="164" fontId="3" fillId="0" borderId="24" xfId="1" applyNumberFormat="1" applyFont="1" applyBorder="1"/>
    <xf numFmtId="9" fontId="0" fillId="0" borderId="22" xfId="2" applyFont="1" applyFill="1" applyBorder="1"/>
    <xf numFmtId="9" fontId="0" fillId="0" borderId="25" xfId="2" applyFont="1" applyFill="1" applyBorder="1"/>
    <xf numFmtId="0" fontId="0" fillId="2" borderId="13" xfId="0" applyFill="1" applyBorder="1"/>
    <xf numFmtId="0" fontId="0" fillId="0" borderId="9" xfId="0" applyFill="1" applyBorder="1"/>
    <xf numFmtId="0" fontId="0" fillId="0" borderId="9" xfId="0" applyBorder="1"/>
    <xf numFmtId="0" fontId="0" fillId="0" borderId="11" xfId="0" applyBorder="1"/>
    <xf numFmtId="0" fontId="0" fillId="0" borderId="13" xfId="0" applyBorder="1"/>
    <xf numFmtId="0" fontId="0" fillId="3" borderId="13" xfId="0" applyFill="1" applyBorder="1"/>
    <xf numFmtId="0" fontId="0" fillId="4" borderId="13" xfId="0" applyFill="1" applyBorder="1"/>
    <xf numFmtId="0" fontId="0" fillId="0" borderId="10" xfId="0" applyBorder="1"/>
    <xf numFmtId="0" fontId="0" fillId="0" borderId="14" xfId="0" applyBorder="1"/>
    <xf numFmtId="0" fontId="0" fillId="0" borderId="16" xfId="0" applyBorder="1"/>
    <xf numFmtId="0" fontId="0" fillId="0" borderId="17" xfId="0" applyBorder="1"/>
    <xf numFmtId="164" fontId="3" fillId="0" borderId="31" xfId="1" applyNumberFormat="1" applyFont="1" applyBorder="1"/>
    <xf numFmtId="164" fontId="3" fillId="0" borderId="32" xfId="1" applyNumberFormat="1" applyFont="1" applyBorder="1"/>
    <xf numFmtId="164" fontId="3" fillId="0" borderId="33" xfId="1" applyNumberFormat="1" applyFont="1" applyBorder="1"/>
    <xf numFmtId="9" fontId="0" fillId="0" borderId="31" xfId="2" applyFont="1" applyFill="1" applyBorder="1"/>
    <xf numFmtId="9" fontId="0" fillId="0" borderId="32" xfId="2" applyFont="1" applyFill="1" applyBorder="1"/>
    <xf numFmtId="9" fontId="0" fillId="0" borderId="34" xfId="2" applyFont="1" applyFill="1" applyBorder="1"/>
    <xf numFmtId="0" fontId="0" fillId="0" borderId="0" xfId="0" applyNumberFormat="1"/>
    <xf numFmtId="0" fontId="0" fillId="0" borderId="0" xfId="0" applyNumberFormat="1" applyAlignment="1">
      <alignment wrapText="1"/>
    </xf>
    <xf numFmtId="0" fontId="0" fillId="5" borderId="0" xfId="0" applyFill="1"/>
    <xf numFmtId="0" fontId="0" fillId="5" borderId="0" xfId="0" applyFill="1" applyAlignment="1">
      <alignment wrapText="1"/>
    </xf>
    <xf numFmtId="0" fontId="2" fillId="5" borderId="0" xfId="0" applyFont="1" applyFill="1" applyAlignment="1">
      <alignment wrapText="1"/>
    </xf>
    <xf numFmtId="0" fontId="2" fillId="5" borderId="0" xfId="0" applyFont="1" applyFill="1" applyAlignment="1">
      <alignment horizontal="center" vertical="center" textRotation="90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9" fontId="4" fillId="0" borderId="26" xfId="2" applyFont="1" applyFill="1" applyBorder="1" applyAlignment="1">
      <alignment horizontal="center" vertical="center" wrapText="1"/>
    </xf>
    <xf numFmtId="9" fontId="4" fillId="0" borderId="27" xfId="2" applyFont="1" applyFill="1" applyBorder="1" applyAlignment="1">
      <alignment horizontal="center" vertical="center" wrapText="1"/>
    </xf>
    <xf numFmtId="9" fontId="4" fillId="0" borderId="28" xfId="2" applyFont="1" applyFill="1" applyBorder="1" applyAlignment="1">
      <alignment horizontal="center" vertical="center" wrapText="1"/>
    </xf>
    <xf numFmtId="9" fontId="4" fillId="0" borderId="29" xfId="2" applyFont="1" applyFill="1" applyBorder="1" applyAlignment="1">
      <alignment horizontal="center" vertical="center" wrapText="1"/>
    </xf>
    <xf numFmtId="9" fontId="4" fillId="0" borderId="21" xfId="2" applyFont="1" applyFill="1" applyBorder="1" applyAlignment="1">
      <alignment horizontal="center" vertical="center" wrapText="1"/>
    </xf>
    <xf numFmtId="9" fontId="4" fillId="0" borderId="30" xfId="2" applyFont="1" applyFill="1" applyBorder="1" applyAlignment="1">
      <alignment horizontal="center" vertical="center" wrapText="1"/>
    </xf>
    <xf numFmtId="9" fontId="4" fillId="5" borderId="26" xfId="2" applyFont="1" applyFill="1" applyBorder="1" applyAlignment="1">
      <alignment horizontal="center" vertical="center" wrapText="1"/>
    </xf>
    <xf numFmtId="9" fontId="4" fillId="5" borderId="27" xfId="2" applyFont="1" applyFill="1" applyBorder="1" applyAlignment="1">
      <alignment horizontal="center" vertical="center" wrapText="1"/>
    </xf>
    <xf numFmtId="9" fontId="4" fillId="5" borderId="28" xfId="2" applyFont="1" applyFill="1" applyBorder="1" applyAlignment="1">
      <alignment horizontal="center" vertical="center" wrapText="1"/>
    </xf>
    <xf numFmtId="9" fontId="4" fillId="5" borderId="29" xfId="2" applyFont="1" applyFill="1" applyBorder="1" applyAlignment="1">
      <alignment horizontal="center" vertical="center" wrapText="1"/>
    </xf>
    <xf numFmtId="9" fontId="4" fillId="5" borderId="21" xfId="2" applyFont="1" applyFill="1" applyBorder="1" applyAlignment="1">
      <alignment horizontal="center" vertical="center" wrapText="1"/>
    </xf>
    <xf numFmtId="9" fontId="4" fillId="5" borderId="30" xfId="2" applyFont="1" applyFill="1" applyBorder="1" applyAlignment="1">
      <alignment horizontal="center" vertical="center" wrapText="1"/>
    </xf>
  </cellXfs>
  <cellStyles count="3">
    <cellStyle name="čárky" xfId="1" builtinId="3"/>
    <cellStyle name="normální" xfId="0" builtinId="0"/>
    <cellStyle name="procent" xfId="2" builtinId="5"/>
  </cellStyles>
  <dxfs count="3"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Y41"/>
  <sheetViews>
    <sheetView tabSelected="1" topLeftCell="B2" zoomScale="78" zoomScaleNormal="78" workbookViewId="0">
      <pane xSplit="3" ySplit="3" topLeftCell="E5" activePane="bottomRight" state="frozen"/>
      <selection activeCell="B2" sqref="B2"/>
      <selection pane="topRight" activeCell="E2" sqref="E2"/>
      <selection pane="bottomLeft" activeCell="B5" sqref="B5"/>
      <selection pane="bottomRight" activeCell="C2" sqref="C1:C1048576"/>
    </sheetView>
  </sheetViews>
  <sheetFormatPr defaultRowHeight="15"/>
  <cols>
    <col min="1" max="1" width="0" hidden="1" customWidth="1"/>
    <col min="2" max="2" width="47.875" customWidth="1"/>
    <col min="3" max="3" width="13.25" customWidth="1"/>
    <col min="4" max="4" width="15.375" customWidth="1"/>
    <col min="5" max="5" width="11.75" customWidth="1"/>
    <col min="6" max="6" width="15.375" customWidth="1"/>
    <col min="7" max="7" width="12.625" customWidth="1"/>
    <col min="8" max="8" width="10.875" style="1" hidden="1" customWidth="1"/>
    <col min="9" max="9" width="12.625" style="1" hidden="1" customWidth="1"/>
    <col min="10" max="10" width="10" style="1" hidden="1" customWidth="1"/>
    <col min="11" max="11" width="10.75" customWidth="1"/>
    <col min="12" max="13" width="15.625" customWidth="1"/>
    <col min="14" max="14" width="12.625" customWidth="1"/>
    <col min="15" max="15" width="15.5" customWidth="1"/>
    <col min="16" max="16" width="16" customWidth="1"/>
    <col min="17" max="17" width="19.5" bestFit="1" customWidth="1"/>
    <col min="19" max="19" width="23" bestFit="1" customWidth="1"/>
  </cols>
  <sheetData>
    <row r="1" spans="2:25" ht="15.75" hidden="1" thickBot="1"/>
    <row r="2" spans="2:25" s="5" customFormat="1" ht="27.75" customHeight="1">
      <c r="B2" s="2"/>
      <c r="C2" s="3"/>
      <c r="D2" s="4"/>
      <c r="E2" s="53" t="s">
        <v>0</v>
      </c>
      <c r="F2" s="54"/>
      <c r="G2" s="55"/>
      <c r="H2" s="56" t="s">
        <v>1</v>
      </c>
      <c r="I2" s="57"/>
      <c r="J2" s="57"/>
      <c r="K2" s="53" t="s">
        <v>2</v>
      </c>
      <c r="L2" s="54"/>
      <c r="M2" s="54"/>
      <c r="N2" s="53" t="s">
        <v>3</v>
      </c>
      <c r="O2" s="54"/>
      <c r="P2" s="55"/>
      <c r="Q2" s="51"/>
      <c r="R2" s="51"/>
      <c r="S2" s="51"/>
      <c r="T2" s="51"/>
      <c r="U2" s="51"/>
      <c r="V2" s="51"/>
      <c r="W2" s="51"/>
      <c r="X2" s="51"/>
      <c r="Y2" s="51"/>
    </row>
    <row r="3" spans="2:25" s="5" customFormat="1" ht="17.25" customHeight="1">
      <c r="B3" s="6"/>
      <c r="C3" s="6">
        <v>2014</v>
      </c>
      <c r="D3" s="7">
        <v>2014</v>
      </c>
      <c r="E3" s="8" t="s">
        <v>4</v>
      </c>
      <c r="F3" s="8" t="s">
        <v>5</v>
      </c>
      <c r="G3" s="8" t="s">
        <v>6</v>
      </c>
      <c r="H3" s="8" t="s">
        <v>4</v>
      </c>
      <c r="I3" s="8" t="s">
        <v>5</v>
      </c>
      <c r="J3" s="8" t="s">
        <v>6</v>
      </c>
      <c r="K3" s="8" t="s">
        <v>4</v>
      </c>
      <c r="L3" s="8" t="s">
        <v>5</v>
      </c>
      <c r="M3" s="9" t="s">
        <v>6</v>
      </c>
      <c r="N3" s="8" t="s">
        <v>4</v>
      </c>
      <c r="O3" s="8" t="s">
        <v>5</v>
      </c>
      <c r="P3" s="10" t="s">
        <v>6</v>
      </c>
      <c r="Q3" s="51"/>
      <c r="R3" s="51"/>
      <c r="S3" s="51"/>
      <c r="T3" s="51"/>
      <c r="U3" s="51"/>
      <c r="V3" s="51"/>
      <c r="W3" s="51"/>
      <c r="X3" s="51"/>
      <c r="Y3" s="51"/>
    </row>
    <row r="4" spans="2:25" s="18" customFormat="1" ht="173.25" customHeight="1" thickBot="1">
      <c r="B4" s="11" t="s">
        <v>7</v>
      </c>
      <c r="C4" s="12" t="s">
        <v>8</v>
      </c>
      <c r="D4" s="13" t="s">
        <v>9</v>
      </c>
      <c r="E4" s="14" t="s">
        <v>10</v>
      </c>
      <c r="F4" s="15" t="s">
        <v>11</v>
      </c>
      <c r="G4" s="15" t="s">
        <v>12</v>
      </c>
      <c r="H4" s="14" t="s">
        <v>13</v>
      </c>
      <c r="I4" s="15" t="s">
        <v>11</v>
      </c>
      <c r="J4" s="15" t="s">
        <v>12</v>
      </c>
      <c r="K4" s="14" t="s">
        <v>13</v>
      </c>
      <c r="L4" s="15" t="s">
        <v>14</v>
      </c>
      <c r="M4" s="16" t="s">
        <v>12</v>
      </c>
      <c r="N4" s="14" t="s">
        <v>13</v>
      </c>
      <c r="O4" s="15" t="s">
        <v>14</v>
      </c>
      <c r="P4" s="17" t="s">
        <v>12</v>
      </c>
      <c r="Q4" s="52"/>
      <c r="R4" s="52"/>
      <c r="S4" s="52"/>
      <c r="T4" s="52"/>
      <c r="U4" s="52"/>
      <c r="V4" s="52"/>
      <c r="W4" s="52"/>
      <c r="X4" s="52"/>
      <c r="Y4" s="52"/>
    </row>
    <row r="5" spans="2:25">
      <c r="B5" s="19" t="s">
        <v>15</v>
      </c>
      <c r="C5" s="20">
        <v>8400</v>
      </c>
      <c r="D5" s="21">
        <f>C5</f>
        <v>8400</v>
      </c>
      <c r="E5" s="22">
        <v>6800</v>
      </c>
      <c r="F5" s="23">
        <v>2900</v>
      </c>
      <c r="G5" s="23">
        <v>3000</v>
      </c>
      <c r="H5" s="24">
        <f t="shared" ref="H5:J12" si="0">E5/$C5</f>
        <v>0.80952380952380953</v>
      </c>
      <c r="I5" s="24">
        <f t="shared" si="0"/>
        <v>0.34523809523809523</v>
      </c>
      <c r="J5" s="24">
        <f t="shared" si="0"/>
        <v>0.35714285714285715</v>
      </c>
      <c r="K5" s="25">
        <f>E5</f>
        <v>6800</v>
      </c>
      <c r="L5" s="26">
        <f>F5</f>
        <v>2900</v>
      </c>
      <c r="M5" s="27">
        <f>G5</f>
        <v>3000</v>
      </c>
      <c r="N5" s="28">
        <f>K5/$D5</f>
        <v>0.80952380952380953</v>
      </c>
      <c r="O5" s="24">
        <f>L5/$D5</f>
        <v>0.34523809523809523</v>
      </c>
      <c r="P5" s="29">
        <f>M5/$D5</f>
        <v>0.35714285714285715</v>
      </c>
      <c r="Q5" s="30" t="s">
        <v>16</v>
      </c>
      <c r="R5" s="49"/>
      <c r="S5" s="49"/>
      <c r="T5" s="49"/>
      <c r="U5" s="49"/>
      <c r="V5" s="49"/>
      <c r="W5" s="49"/>
      <c r="X5" s="49"/>
      <c r="Y5" s="49"/>
    </row>
    <row r="6" spans="2:25">
      <c r="B6" s="31" t="s">
        <v>17</v>
      </c>
      <c r="C6" s="32">
        <v>8600</v>
      </c>
      <c r="D6" s="21">
        <f t="shared" ref="D6:D12" si="1">C6</f>
        <v>8600</v>
      </c>
      <c r="E6" s="33">
        <v>6700</v>
      </c>
      <c r="F6" s="34">
        <v>3200</v>
      </c>
      <c r="G6" s="34">
        <v>3200</v>
      </c>
      <c r="H6" s="24">
        <f t="shared" si="0"/>
        <v>0.77906976744186052</v>
      </c>
      <c r="I6" s="24">
        <f t="shared" si="0"/>
        <v>0.37209302325581395</v>
      </c>
      <c r="J6" s="24">
        <f t="shared" si="0"/>
        <v>0.37209302325581395</v>
      </c>
      <c r="K6" s="25">
        <f t="shared" ref="K6:M10" si="2">E6</f>
        <v>6700</v>
      </c>
      <c r="L6" s="26">
        <f t="shared" si="2"/>
        <v>3200</v>
      </c>
      <c r="M6" s="27">
        <f t="shared" si="2"/>
        <v>3200</v>
      </c>
      <c r="N6" s="28">
        <f t="shared" ref="N6:P24" si="3">K6/$D6</f>
        <v>0.77906976744186052</v>
      </c>
      <c r="O6" s="24">
        <f t="shared" si="3"/>
        <v>0.37209302325581395</v>
      </c>
      <c r="P6" s="29">
        <f t="shared" si="3"/>
        <v>0.37209302325581395</v>
      </c>
      <c r="Q6" s="35" t="s">
        <v>18</v>
      </c>
      <c r="R6" s="49"/>
      <c r="S6" s="49"/>
      <c r="T6" s="49"/>
      <c r="U6" s="49"/>
      <c r="V6" s="49"/>
      <c r="W6" s="49"/>
      <c r="X6" s="49"/>
      <c r="Y6" s="49"/>
    </row>
    <row r="7" spans="2:25">
      <c r="B7" s="31" t="s">
        <v>19</v>
      </c>
      <c r="C7" s="32">
        <v>6200</v>
      </c>
      <c r="D7" s="21">
        <f t="shared" si="1"/>
        <v>6200</v>
      </c>
      <c r="E7" s="33">
        <v>5600</v>
      </c>
      <c r="F7" s="34">
        <v>0</v>
      </c>
      <c r="G7" s="34">
        <v>0</v>
      </c>
      <c r="H7" s="24">
        <f t="shared" si="0"/>
        <v>0.90322580645161288</v>
      </c>
      <c r="I7" s="24">
        <f t="shared" si="0"/>
        <v>0</v>
      </c>
      <c r="J7" s="24">
        <f t="shared" si="0"/>
        <v>0</v>
      </c>
      <c r="K7" s="25">
        <f t="shared" si="2"/>
        <v>5600</v>
      </c>
      <c r="L7" s="26">
        <f t="shared" si="2"/>
        <v>0</v>
      </c>
      <c r="M7" s="27">
        <f t="shared" si="2"/>
        <v>0</v>
      </c>
      <c r="N7" s="28">
        <f t="shared" si="3"/>
        <v>0.90322580645161288</v>
      </c>
      <c r="O7" s="24">
        <f t="shared" si="3"/>
        <v>0</v>
      </c>
      <c r="P7" s="29">
        <f t="shared" si="3"/>
        <v>0</v>
      </c>
      <c r="Q7" s="36" t="s">
        <v>20</v>
      </c>
      <c r="R7" s="49"/>
      <c r="S7" s="49"/>
      <c r="T7" s="49"/>
      <c r="U7" s="49"/>
      <c r="V7" s="49"/>
      <c r="W7" s="49"/>
      <c r="X7" s="49"/>
      <c r="Y7" s="49"/>
    </row>
    <row r="8" spans="2:25">
      <c r="B8" s="31" t="s">
        <v>21</v>
      </c>
      <c r="C8" s="32">
        <v>6100</v>
      </c>
      <c r="D8" s="21">
        <f t="shared" si="1"/>
        <v>6100</v>
      </c>
      <c r="E8" s="33">
        <v>5200</v>
      </c>
      <c r="F8" s="34">
        <v>0</v>
      </c>
      <c r="G8" s="34">
        <v>0</v>
      </c>
      <c r="H8" s="24">
        <f t="shared" si="0"/>
        <v>0.85245901639344257</v>
      </c>
      <c r="I8" s="24">
        <f t="shared" si="0"/>
        <v>0</v>
      </c>
      <c r="J8" s="24">
        <f t="shared" si="0"/>
        <v>0</v>
      </c>
      <c r="K8" s="25">
        <f t="shared" si="2"/>
        <v>5200</v>
      </c>
      <c r="L8" s="26">
        <f t="shared" si="2"/>
        <v>0</v>
      </c>
      <c r="M8" s="27">
        <f t="shared" si="2"/>
        <v>0</v>
      </c>
      <c r="N8" s="28">
        <f t="shared" si="3"/>
        <v>0.85245901639344257</v>
      </c>
      <c r="O8" s="24">
        <f t="shared" si="3"/>
        <v>0</v>
      </c>
      <c r="P8" s="29">
        <f t="shared" si="3"/>
        <v>0</v>
      </c>
      <c r="Q8" s="49"/>
      <c r="R8" s="49"/>
      <c r="S8" s="49"/>
      <c r="T8" s="49"/>
      <c r="U8" s="49"/>
      <c r="V8" s="49"/>
      <c r="W8" s="49"/>
      <c r="X8" s="49"/>
      <c r="Y8" s="49"/>
    </row>
    <row r="9" spans="2:25">
      <c r="B9" s="31" t="s">
        <v>22</v>
      </c>
      <c r="C9" s="32">
        <v>8300</v>
      </c>
      <c r="D9" s="21">
        <f t="shared" si="1"/>
        <v>8300</v>
      </c>
      <c r="E9" s="33">
        <v>7800</v>
      </c>
      <c r="F9" s="34">
        <v>3700</v>
      </c>
      <c r="G9" s="34">
        <v>3700</v>
      </c>
      <c r="H9" s="24">
        <f t="shared" si="0"/>
        <v>0.93975903614457834</v>
      </c>
      <c r="I9" s="24">
        <f t="shared" si="0"/>
        <v>0.44578313253012047</v>
      </c>
      <c r="J9" s="24">
        <f t="shared" si="0"/>
        <v>0.44578313253012047</v>
      </c>
      <c r="K9" s="25">
        <f t="shared" si="2"/>
        <v>7800</v>
      </c>
      <c r="L9" s="26">
        <f t="shared" si="2"/>
        <v>3700</v>
      </c>
      <c r="M9" s="27">
        <f t="shared" si="2"/>
        <v>3700</v>
      </c>
      <c r="N9" s="28">
        <f t="shared" si="3"/>
        <v>0.93975903614457834</v>
      </c>
      <c r="O9" s="24">
        <f t="shared" si="3"/>
        <v>0.44578313253012047</v>
      </c>
      <c r="P9" s="29">
        <f t="shared" si="3"/>
        <v>0.44578313253012047</v>
      </c>
      <c r="Q9" s="49"/>
      <c r="R9" s="49"/>
      <c r="S9" s="49"/>
      <c r="T9" s="49"/>
      <c r="U9" s="49"/>
      <c r="V9" s="49"/>
      <c r="W9" s="49"/>
      <c r="X9" s="49"/>
      <c r="Y9" s="49"/>
    </row>
    <row r="10" spans="2:25">
      <c r="B10" s="31" t="s">
        <v>23</v>
      </c>
      <c r="C10" s="32">
        <v>8200</v>
      </c>
      <c r="D10" s="21">
        <f t="shared" si="1"/>
        <v>8200</v>
      </c>
      <c r="E10" s="33">
        <v>7400</v>
      </c>
      <c r="F10" s="34">
        <v>3700</v>
      </c>
      <c r="G10" s="34">
        <v>3700</v>
      </c>
      <c r="H10" s="24">
        <f t="shared" si="0"/>
        <v>0.90243902439024393</v>
      </c>
      <c r="I10" s="24">
        <f t="shared" si="0"/>
        <v>0.45121951219512196</v>
      </c>
      <c r="J10" s="24">
        <f t="shared" si="0"/>
        <v>0.45121951219512196</v>
      </c>
      <c r="K10" s="25">
        <f t="shared" si="2"/>
        <v>7400</v>
      </c>
      <c r="L10" s="26">
        <f t="shared" si="2"/>
        <v>3700</v>
      </c>
      <c r="M10" s="27">
        <f t="shared" si="2"/>
        <v>3700</v>
      </c>
      <c r="N10" s="28">
        <f t="shared" si="3"/>
        <v>0.90243902439024393</v>
      </c>
      <c r="O10" s="24">
        <f t="shared" si="3"/>
        <v>0.45121951219512196</v>
      </c>
      <c r="P10" s="29">
        <f t="shared" si="3"/>
        <v>0.45121951219512196</v>
      </c>
      <c r="Q10" s="49"/>
      <c r="R10" s="49"/>
      <c r="S10" s="49"/>
      <c r="T10" s="49"/>
      <c r="U10" s="49"/>
      <c r="V10" s="49"/>
      <c r="W10" s="49"/>
      <c r="X10" s="49"/>
      <c r="Y10" s="49"/>
    </row>
    <row r="11" spans="2:25">
      <c r="B11" s="31" t="s">
        <v>24</v>
      </c>
      <c r="C11" s="32">
        <v>8300</v>
      </c>
      <c r="D11" s="21">
        <f>C11</f>
        <v>8300</v>
      </c>
      <c r="E11" s="33">
        <v>7800</v>
      </c>
      <c r="F11" s="34">
        <v>11000</v>
      </c>
      <c r="G11" s="34">
        <v>11700</v>
      </c>
      <c r="H11" s="24">
        <f t="shared" si="0"/>
        <v>0.93975903614457834</v>
      </c>
      <c r="I11" s="24">
        <f t="shared" si="0"/>
        <v>1.3253012048192772</v>
      </c>
      <c r="J11" s="24">
        <f t="shared" si="0"/>
        <v>1.4096385542168675</v>
      </c>
      <c r="K11" s="25">
        <f t="shared" ref="K11:M24" si="4">E11/2</f>
        <v>3900</v>
      </c>
      <c r="L11" s="26">
        <f t="shared" si="4"/>
        <v>5500</v>
      </c>
      <c r="M11" s="27">
        <f t="shared" si="4"/>
        <v>5850</v>
      </c>
      <c r="N11" s="28">
        <f t="shared" si="3"/>
        <v>0.46987951807228917</v>
      </c>
      <c r="O11" s="24">
        <f t="shared" si="3"/>
        <v>0.66265060240963858</v>
      </c>
      <c r="P11" s="29">
        <f t="shared" si="3"/>
        <v>0.70481927710843373</v>
      </c>
      <c r="Q11" s="49"/>
      <c r="R11" s="49"/>
      <c r="S11" s="49"/>
      <c r="T11" s="49"/>
      <c r="U11" s="49"/>
      <c r="V11" s="49"/>
      <c r="W11" s="49"/>
      <c r="X11" s="49"/>
      <c r="Y11" s="49"/>
    </row>
    <row r="12" spans="2:25">
      <c r="B12" s="31" t="s">
        <v>25</v>
      </c>
      <c r="C12" s="32">
        <v>8200</v>
      </c>
      <c r="D12" s="21">
        <f t="shared" si="1"/>
        <v>8200</v>
      </c>
      <c r="E12" s="33">
        <v>7400</v>
      </c>
      <c r="F12" s="34">
        <v>11100</v>
      </c>
      <c r="G12" s="34">
        <v>12300</v>
      </c>
      <c r="H12" s="24">
        <f t="shared" si="0"/>
        <v>0.90243902439024393</v>
      </c>
      <c r="I12" s="24">
        <f t="shared" si="0"/>
        <v>1.3536585365853659</v>
      </c>
      <c r="J12" s="24">
        <f t="shared" si="0"/>
        <v>1.5</v>
      </c>
      <c r="K12" s="25">
        <f t="shared" si="4"/>
        <v>3700</v>
      </c>
      <c r="L12" s="26">
        <f t="shared" si="4"/>
        <v>5550</v>
      </c>
      <c r="M12" s="27">
        <f t="shared" si="4"/>
        <v>6150</v>
      </c>
      <c r="N12" s="28">
        <f t="shared" si="3"/>
        <v>0.45121951219512196</v>
      </c>
      <c r="O12" s="24">
        <f t="shared" si="3"/>
        <v>0.67682926829268297</v>
      </c>
      <c r="P12" s="29">
        <f t="shared" si="3"/>
        <v>0.75</v>
      </c>
      <c r="Q12" s="49"/>
      <c r="R12" s="49"/>
      <c r="S12" s="49"/>
      <c r="T12" s="49"/>
      <c r="U12" s="49"/>
      <c r="V12" s="49"/>
      <c r="W12" s="49"/>
      <c r="X12" s="49"/>
      <c r="Y12" s="49"/>
    </row>
    <row r="13" spans="2:25">
      <c r="B13" s="31" t="s">
        <v>26</v>
      </c>
      <c r="C13" s="32">
        <v>0</v>
      </c>
      <c r="D13" s="37">
        <v>0</v>
      </c>
      <c r="E13" s="33">
        <v>0</v>
      </c>
      <c r="F13" s="34">
        <v>9300</v>
      </c>
      <c r="G13" s="34">
        <v>10000</v>
      </c>
      <c r="H13" s="58" t="s">
        <v>27</v>
      </c>
      <c r="I13" s="59"/>
      <c r="J13" s="60"/>
      <c r="K13" s="25">
        <f t="shared" si="4"/>
        <v>0</v>
      </c>
      <c r="L13" s="26">
        <f>F13</f>
        <v>9300</v>
      </c>
      <c r="M13" s="27">
        <f t="shared" si="4"/>
        <v>5000</v>
      </c>
      <c r="N13" s="64" t="s">
        <v>27</v>
      </c>
      <c r="O13" s="65"/>
      <c r="P13" s="66"/>
      <c r="Q13" s="49"/>
      <c r="R13" s="49"/>
      <c r="S13" s="49"/>
      <c r="T13" s="49"/>
      <c r="U13" s="49"/>
      <c r="V13" s="49"/>
      <c r="W13" s="49"/>
      <c r="X13" s="49"/>
      <c r="Y13" s="49"/>
    </row>
    <row r="14" spans="2:25">
      <c r="B14" s="31" t="s">
        <v>28</v>
      </c>
      <c r="C14" s="32">
        <v>0</v>
      </c>
      <c r="D14" s="37">
        <v>0</v>
      </c>
      <c r="E14" s="33">
        <v>0</v>
      </c>
      <c r="F14" s="34">
        <v>9400</v>
      </c>
      <c r="G14" s="34">
        <v>10600</v>
      </c>
      <c r="H14" s="61"/>
      <c r="I14" s="62"/>
      <c r="J14" s="63"/>
      <c r="K14" s="25">
        <f t="shared" si="4"/>
        <v>0</v>
      </c>
      <c r="L14" s="26">
        <f>F14</f>
        <v>9400</v>
      </c>
      <c r="M14" s="27">
        <f t="shared" si="4"/>
        <v>5300</v>
      </c>
      <c r="N14" s="67"/>
      <c r="O14" s="68"/>
      <c r="P14" s="69"/>
      <c r="Q14" s="49"/>
      <c r="R14" s="49"/>
      <c r="S14" s="49"/>
      <c r="T14" s="49"/>
      <c r="U14" s="49"/>
      <c r="V14" s="49"/>
      <c r="W14" s="49"/>
      <c r="X14" s="49"/>
      <c r="Y14" s="49"/>
    </row>
    <row r="15" spans="2:25" ht="15.75" customHeight="1">
      <c r="B15" s="31" t="s">
        <v>29</v>
      </c>
      <c r="C15" s="32">
        <v>8700</v>
      </c>
      <c r="D15" s="37">
        <f>C15/2</f>
        <v>4350</v>
      </c>
      <c r="E15" s="33">
        <v>8700</v>
      </c>
      <c r="F15" s="34">
        <v>8900</v>
      </c>
      <c r="G15" s="34">
        <v>9300</v>
      </c>
      <c r="H15" s="24">
        <f t="shared" ref="H15:J24" si="5">E15/$C15</f>
        <v>1</v>
      </c>
      <c r="I15" s="24">
        <f t="shared" si="5"/>
        <v>1.0229885057471264</v>
      </c>
      <c r="J15" s="24">
        <f t="shared" si="5"/>
        <v>1.0689655172413792</v>
      </c>
      <c r="K15" s="25">
        <f t="shared" si="4"/>
        <v>4350</v>
      </c>
      <c r="L15" s="26">
        <f t="shared" si="4"/>
        <v>4450</v>
      </c>
      <c r="M15" s="27">
        <f t="shared" si="4"/>
        <v>4650</v>
      </c>
      <c r="N15" s="28">
        <f t="shared" si="3"/>
        <v>1</v>
      </c>
      <c r="O15" s="24">
        <f t="shared" si="3"/>
        <v>1.0229885057471264</v>
      </c>
      <c r="P15" s="29">
        <f t="shared" si="3"/>
        <v>1.0689655172413792</v>
      </c>
      <c r="Q15" s="49"/>
      <c r="R15" s="49"/>
      <c r="S15" s="49"/>
      <c r="T15" s="49"/>
      <c r="U15" s="49"/>
      <c r="V15" s="49"/>
      <c r="W15" s="49"/>
      <c r="X15" s="49"/>
      <c r="Y15" s="49"/>
    </row>
    <row r="16" spans="2:25">
      <c r="B16" s="31" t="s">
        <v>30</v>
      </c>
      <c r="C16" s="32">
        <v>8400</v>
      </c>
      <c r="D16" s="37">
        <f t="shared" ref="D16:D24" si="6">C16/2</f>
        <v>4200</v>
      </c>
      <c r="E16" s="33">
        <v>8500</v>
      </c>
      <c r="F16" s="34">
        <v>8900</v>
      </c>
      <c r="G16" s="34">
        <v>9300</v>
      </c>
      <c r="H16" s="24">
        <f t="shared" si="5"/>
        <v>1.0119047619047619</v>
      </c>
      <c r="I16" s="24">
        <f t="shared" si="5"/>
        <v>1.0595238095238095</v>
      </c>
      <c r="J16" s="24">
        <f t="shared" si="5"/>
        <v>1.1071428571428572</v>
      </c>
      <c r="K16" s="25">
        <f t="shared" si="4"/>
        <v>4250</v>
      </c>
      <c r="L16" s="26">
        <f t="shared" si="4"/>
        <v>4450</v>
      </c>
      <c r="M16" s="27">
        <f t="shared" si="4"/>
        <v>4650</v>
      </c>
      <c r="N16" s="28">
        <f t="shared" si="3"/>
        <v>1.0119047619047619</v>
      </c>
      <c r="O16" s="24">
        <f t="shared" si="3"/>
        <v>1.0595238095238095</v>
      </c>
      <c r="P16" s="29">
        <f t="shared" si="3"/>
        <v>1.1071428571428572</v>
      </c>
      <c r="Q16" s="49"/>
      <c r="R16" s="49"/>
      <c r="S16" s="49"/>
      <c r="T16" s="49"/>
      <c r="U16" s="49"/>
      <c r="V16" s="49"/>
      <c r="W16" s="49"/>
      <c r="X16" s="49"/>
      <c r="Y16" s="49"/>
    </row>
    <row r="17" spans="2:25">
      <c r="B17" s="31" t="s">
        <v>31</v>
      </c>
      <c r="C17" s="32">
        <v>6600</v>
      </c>
      <c r="D17" s="37">
        <f t="shared" si="6"/>
        <v>3300</v>
      </c>
      <c r="E17" s="33">
        <v>5600</v>
      </c>
      <c r="F17" s="34">
        <v>7600</v>
      </c>
      <c r="G17" s="34">
        <v>8200</v>
      </c>
      <c r="H17" s="24">
        <f t="shared" si="5"/>
        <v>0.84848484848484851</v>
      </c>
      <c r="I17" s="24">
        <f t="shared" si="5"/>
        <v>1.1515151515151516</v>
      </c>
      <c r="J17" s="24">
        <f t="shared" si="5"/>
        <v>1.2424242424242424</v>
      </c>
      <c r="K17" s="25">
        <f t="shared" si="4"/>
        <v>2800</v>
      </c>
      <c r="L17" s="26">
        <f t="shared" si="4"/>
        <v>3800</v>
      </c>
      <c r="M17" s="27">
        <f t="shared" si="4"/>
        <v>4100</v>
      </c>
      <c r="N17" s="28">
        <f t="shared" si="3"/>
        <v>0.84848484848484851</v>
      </c>
      <c r="O17" s="24">
        <f t="shared" si="3"/>
        <v>1.1515151515151516</v>
      </c>
      <c r="P17" s="29">
        <f t="shared" si="3"/>
        <v>1.2424242424242424</v>
      </c>
      <c r="Q17" s="49"/>
      <c r="R17" s="49"/>
      <c r="S17" s="49"/>
      <c r="T17" s="49"/>
      <c r="U17" s="49"/>
      <c r="V17" s="49"/>
      <c r="W17" s="49"/>
      <c r="X17" s="49"/>
      <c r="Y17" s="49"/>
    </row>
    <row r="18" spans="2:25">
      <c r="B18" s="31" t="s">
        <v>32</v>
      </c>
      <c r="C18" s="32">
        <v>6600</v>
      </c>
      <c r="D18" s="37">
        <f t="shared" si="6"/>
        <v>3300</v>
      </c>
      <c r="E18" s="33">
        <v>6000</v>
      </c>
      <c r="F18" s="34">
        <v>7600</v>
      </c>
      <c r="G18" s="34">
        <v>7700</v>
      </c>
      <c r="H18" s="24">
        <f t="shared" si="5"/>
        <v>0.90909090909090906</v>
      </c>
      <c r="I18" s="24">
        <f t="shared" si="5"/>
        <v>1.1515151515151516</v>
      </c>
      <c r="J18" s="24">
        <f t="shared" si="5"/>
        <v>1.1666666666666667</v>
      </c>
      <c r="K18" s="25">
        <f t="shared" si="4"/>
        <v>3000</v>
      </c>
      <c r="L18" s="26">
        <f t="shared" si="4"/>
        <v>3800</v>
      </c>
      <c r="M18" s="27">
        <f t="shared" si="4"/>
        <v>3850</v>
      </c>
      <c r="N18" s="28">
        <f t="shared" si="3"/>
        <v>0.90909090909090906</v>
      </c>
      <c r="O18" s="24">
        <f t="shared" si="3"/>
        <v>1.1515151515151516</v>
      </c>
      <c r="P18" s="29">
        <f t="shared" si="3"/>
        <v>1.1666666666666667</v>
      </c>
      <c r="Q18" s="49"/>
      <c r="R18" s="49"/>
      <c r="S18" s="49"/>
      <c r="T18" s="49"/>
      <c r="U18" s="49"/>
      <c r="V18" s="49"/>
      <c r="W18" s="49"/>
      <c r="X18" s="49"/>
      <c r="Y18" s="49"/>
    </row>
    <row r="19" spans="2:25" ht="15" customHeight="1">
      <c r="B19" s="31" t="s">
        <v>33</v>
      </c>
      <c r="C19" s="32">
        <v>23400</v>
      </c>
      <c r="D19" s="37">
        <f t="shared" si="6"/>
        <v>11700</v>
      </c>
      <c r="E19" s="33">
        <v>23600</v>
      </c>
      <c r="F19" s="34">
        <v>23400</v>
      </c>
      <c r="G19" s="34">
        <v>23300</v>
      </c>
      <c r="H19" s="24">
        <f t="shared" si="5"/>
        <v>1.0085470085470085</v>
      </c>
      <c r="I19" s="24">
        <f t="shared" si="5"/>
        <v>1</v>
      </c>
      <c r="J19" s="24">
        <f t="shared" si="5"/>
        <v>0.99572649572649574</v>
      </c>
      <c r="K19" s="25">
        <f t="shared" si="4"/>
        <v>11800</v>
      </c>
      <c r="L19" s="26">
        <f t="shared" si="4"/>
        <v>11700</v>
      </c>
      <c r="M19" s="27">
        <f t="shared" si="4"/>
        <v>11650</v>
      </c>
      <c r="N19" s="28">
        <f t="shared" si="3"/>
        <v>1.0085470085470085</v>
      </c>
      <c r="O19" s="24">
        <f t="shared" si="3"/>
        <v>1</v>
      </c>
      <c r="P19" s="29">
        <f t="shared" si="3"/>
        <v>0.99572649572649574</v>
      </c>
      <c r="Q19" s="49"/>
      <c r="R19" s="49"/>
      <c r="S19" s="49"/>
      <c r="T19" s="49"/>
      <c r="U19" s="49"/>
      <c r="V19" s="49"/>
      <c r="W19" s="49"/>
      <c r="X19" s="49"/>
      <c r="Y19" s="49"/>
    </row>
    <row r="20" spans="2:25">
      <c r="B20" s="31" t="s">
        <v>34</v>
      </c>
      <c r="C20" s="32">
        <v>24100</v>
      </c>
      <c r="D20" s="37">
        <f t="shared" si="6"/>
        <v>12050</v>
      </c>
      <c r="E20" s="33">
        <v>24400</v>
      </c>
      <c r="F20" s="34">
        <v>24300</v>
      </c>
      <c r="G20" s="34">
        <v>24000</v>
      </c>
      <c r="H20" s="24">
        <f t="shared" si="5"/>
        <v>1.0124481327800829</v>
      </c>
      <c r="I20" s="24">
        <f t="shared" si="5"/>
        <v>1.008298755186722</v>
      </c>
      <c r="J20" s="24">
        <f t="shared" si="5"/>
        <v>0.99585062240663902</v>
      </c>
      <c r="K20" s="25">
        <f t="shared" si="4"/>
        <v>12200</v>
      </c>
      <c r="L20" s="26">
        <f t="shared" si="4"/>
        <v>12150</v>
      </c>
      <c r="M20" s="27">
        <f t="shared" si="4"/>
        <v>12000</v>
      </c>
      <c r="N20" s="28">
        <f t="shared" si="3"/>
        <v>1.0124481327800829</v>
      </c>
      <c r="O20" s="24">
        <f t="shared" si="3"/>
        <v>1.008298755186722</v>
      </c>
      <c r="P20" s="29">
        <f t="shared" si="3"/>
        <v>0.99585062240663902</v>
      </c>
      <c r="Q20" s="49"/>
      <c r="R20" s="49"/>
      <c r="S20" s="49"/>
      <c r="T20" s="49"/>
      <c r="U20" s="49"/>
      <c r="V20" s="49"/>
      <c r="W20" s="49"/>
      <c r="X20" s="49"/>
      <c r="Y20" s="49"/>
    </row>
    <row r="21" spans="2:25">
      <c r="B21" s="32" t="s">
        <v>35</v>
      </c>
      <c r="C21" s="32">
        <v>25500</v>
      </c>
      <c r="D21" s="37">
        <f t="shared" si="6"/>
        <v>12750</v>
      </c>
      <c r="E21" s="33">
        <v>27800</v>
      </c>
      <c r="F21" s="34">
        <v>26700</v>
      </c>
      <c r="G21" s="34">
        <v>26500</v>
      </c>
      <c r="H21" s="24">
        <f t="shared" si="5"/>
        <v>1.0901960784313725</v>
      </c>
      <c r="I21" s="24">
        <f t="shared" si="5"/>
        <v>1.0470588235294118</v>
      </c>
      <c r="J21" s="24">
        <f t="shared" si="5"/>
        <v>1.0392156862745099</v>
      </c>
      <c r="K21" s="25">
        <f t="shared" si="4"/>
        <v>13900</v>
      </c>
      <c r="L21" s="26">
        <f t="shared" si="4"/>
        <v>13350</v>
      </c>
      <c r="M21" s="27">
        <f t="shared" si="4"/>
        <v>13250</v>
      </c>
      <c r="N21" s="28">
        <f t="shared" si="3"/>
        <v>1.0901960784313725</v>
      </c>
      <c r="O21" s="24">
        <f t="shared" si="3"/>
        <v>1.0470588235294118</v>
      </c>
      <c r="P21" s="29">
        <f t="shared" si="3"/>
        <v>1.0392156862745099</v>
      </c>
      <c r="Q21" s="49"/>
      <c r="R21" s="49"/>
      <c r="S21" s="49"/>
      <c r="T21" s="49"/>
      <c r="U21" s="49"/>
      <c r="V21" s="49"/>
      <c r="W21" s="49"/>
      <c r="X21" s="49"/>
      <c r="Y21" s="49"/>
    </row>
    <row r="22" spans="2:25">
      <c r="B22" s="32" t="s">
        <v>36</v>
      </c>
      <c r="C22" s="32">
        <v>24500</v>
      </c>
      <c r="D22" s="37">
        <f t="shared" si="6"/>
        <v>12250</v>
      </c>
      <c r="E22" s="33">
        <v>27100</v>
      </c>
      <c r="F22" s="34">
        <v>26000</v>
      </c>
      <c r="G22" s="34">
        <v>26000</v>
      </c>
      <c r="H22" s="24">
        <f t="shared" si="5"/>
        <v>1.1061224489795918</v>
      </c>
      <c r="I22" s="24">
        <f t="shared" si="5"/>
        <v>1.0612244897959184</v>
      </c>
      <c r="J22" s="24">
        <f t="shared" si="5"/>
        <v>1.0612244897959184</v>
      </c>
      <c r="K22" s="25">
        <f t="shared" si="4"/>
        <v>13550</v>
      </c>
      <c r="L22" s="26">
        <f t="shared" si="4"/>
        <v>13000</v>
      </c>
      <c r="M22" s="27">
        <f t="shared" si="4"/>
        <v>13000</v>
      </c>
      <c r="N22" s="28">
        <f t="shared" si="3"/>
        <v>1.1061224489795918</v>
      </c>
      <c r="O22" s="24">
        <f t="shared" si="3"/>
        <v>1.0612244897959184</v>
      </c>
      <c r="P22" s="29">
        <f t="shared" si="3"/>
        <v>1.0612244897959184</v>
      </c>
      <c r="Q22" s="49"/>
      <c r="R22" s="49"/>
      <c r="S22" s="49"/>
      <c r="T22" s="49"/>
      <c r="U22" s="49"/>
      <c r="V22" s="49"/>
      <c r="W22" s="49"/>
      <c r="X22" s="49"/>
      <c r="Y22" s="49"/>
    </row>
    <row r="23" spans="2:25">
      <c r="B23" s="32" t="s">
        <v>37</v>
      </c>
      <c r="C23" s="32">
        <v>26800</v>
      </c>
      <c r="D23" s="37">
        <f t="shared" si="6"/>
        <v>13400</v>
      </c>
      <c r="E23" s="33">
        <v>27400</v>
      </c>
      <c r="F23" s="34">
        <v>28400</v>
      </c>
      <c r="G23" s="34">
        <v>28600</v>
      </c>
      <c r="H23" s="24">
        <f t="shared" si="5"/>
        <v>1.0223880597014925</v>
      </c>
      <c r="I23" s="24">
        <f t="shared" si="5"/>
        <v>1.0597014925373134</v>
      </c>
      <c r="J23" s="24">
        <f t="shared" si="5"/>
        <v>1.0671641791044777</v>
      </c>
      <c r="K23" s="25">
        <f t="shared" si="4"/>
        <v>13700</v>
      </c>
      <c r="L23" s="26">
        <f t="shared" si="4"/>
        <v>14200</v>
      </c>
      <c r="M23" s="27">
        <f t="shared" si="4"/>
        <v>14300</v>
      </c>
      <c r="N23" s="28">
        <f t="shared" si="3"/>
        <v>1.0223880597014925</v>
      </c>
      <c r="O23" s="24">
        <f t="shared" si="3"/>
        <v>1.0597014925373134</v>
      </c>
      <c r="P23" s="29">
        <f t="shared" si="3"/>
        <v>1.0671641791044777</v>
      </c>
      <c r="Q23" s="49"/>
      <c r="R23" s="49"/>
      <c r="S23" s="49"/>
      <c r="T23" s="49"/>
      <c r="U23" s="49"/>
      <c r="V23" s="49"/>
      <c r="W23" s="49"/>
      <c r="X23" s="49"/>
      <c r="Y23" s="49"/>
    </row>
    <row r="24" spans="2:25" ht="15.75" thickBot="1">
      <c r="B24" s="38" t="s">
        <v>38</v>
      </c>
      <c r="C24" s="38">
        <v>24400</v>
      </c>
      <c r="D24" s="37">
        <f t="shared" si="6"/>
        <v>12200</v>
      </c>
      <c r="E24" s="39">
        <v>24900</v>
      </c>
      <c r="F24" s="40">
        <v>25500</v>
      </c>
      <c r="G24" s="40">
        <v>25700</v>
      </c>
      <c r="H24" s="24">
        <f t="shared" si="5"/>
        <v>1.0204918032786885</v>
      </c>
      <c r="I24" s="24">
        <f t="shared" si="5"/>
        <v>1.0450819672131149</v>
      </c>
      <c r="J24" s="24">
        <f t="shared" si="5"/>
        <v>1.0532786885245902</v>
      </c>
      <c r="K24" s="41">
        <f t="shared" si="4"/>
        <v>12450</v>
      </c>
      <c r="L24" s="42">
        <f t="shared" si="4"/>
        <v>12750</v>
      </c>
      <c r="M24" s="43">
        <f t="shared" si="4"/>
        <v>12850</v>
      </c>
      <c r="N24" s="44">
        <f t="shared" si="3"/>
        <v>1.0204918032786885</v>
      </c>
      <c r="O24" s="45">
        <f t="shared" si="3"/>
        <v>1.0450819672131149</v>
      </c>
      <c r="P24" s="46">
        <f t="shared" si="3"/>
        <v>1.0532786885245902</v>
      </c>
      <c r="Q24" s="49"/>
      <c r="R24" s="49"/>
      <c r="S24" s="49"/>
      <c r="T24" s="49"/>
      <c r="U24" s="49"/>
      <c r="V24" s="49"/>
      <c r="W24" s="49"/>
      <c r="X24" s="49"/>
      <c r="Y24" s="49"/>
    </row>
    <row r="25" spans="2:25"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</row>
    <row r="26" spans="2:25">
      <c r="B26" s="50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</row>
    <row r="27" spans="2:25"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</row>
    <row r="28" spans="2:25"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</row>
    <row r="29" spans="2:25"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</row>
    <row r="30" spans="2:25"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</row>
    <row r="31" spans="2:25"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</row>
    <row r="32" spans="2:25"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</row>
    <row r="33" spans="2:25"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</row>
    <row r="34" spans="2:25">
      <c r="B34" s="47"/>
      <c r="C34" s="47"/>
      <c r="D34" s="47"/>
    </row>
    <row r="41" spans="2:25">
      <c r="B41" s="48"/>
      <c r="C41" s="48"/>
      <c r="D41" s="48"/>
    </row>
  </sheetData>
  <sheetProtection password="CC51" sheet="1" objects="1" scenarios="1"/>
  <mergeCells count="6">
    <mergeCell ref="E2:G2"/>
    <mergeCell ref="H2:J2"/>
    <mergeCell ref="K2:M2"/>
    <mergeCell ref="N2:P2"/>
    <mergeCell ref="H13:J14"/>
    <mergeCell ref="N13:P14"/>
  </mergeCells>
  <conditionalFormatting sqref="N5:P12 N15:P24 H15:J24 H5:J12">
    <cfRule type="cellIs" dxfId="2" priority="1" operator="between">
      <formula>1.1500001</formula>
      <formula>4</formula>
    </cfRule>
    <cfRule type="cellIs" dxfId="1" priority="2" operator="between">
      <formula>1.00001</formula>
      <formula>1.15</formula>
    </cfRule>
    <cfRule type="cellIs" dxfId="0" priority="3" operator="between">
      <formula>0</formula>
      <formula>1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2016-10-27T07:48:31Z</dcterms:created>
  <dcterms:modified xsi:type="dcterms:W3CDTF">2016-10-27T08:02:27Z</dcterms:modified>
</cp:coreProperties>
</file>